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Financial\Investment\endowment\"/>
    </mc:Choice>
  </mc:AlternateContent>
  <xr:revisionPtr revIDLastSave="0" documentId="13_ncr:1_{68C01F96-8087-4A8D-B7C3-8A93F906BDE1}" xr6:coauthVersionLast="47" xr6:coauthVersionMax="47" xr10:uidLastSave="{00000000-0000-0000-0000-000000000000}"/>
  <bookViews>
    <workbookView xWindow="1716" yWindow="816" windowWidth="15936" windowHeight="10176" xr2:uid="{989BEDAA-1B18-42A5-A2FD-44597D8320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E43" i="1"/>
  <c r="A10" i="1" l="1"/>
  <c r="A12" i="1" s="1"/>
  <c r="A13" i="1" s="1"/>
  <c r="A15" i="1" s="1"/>
  <c r="A17" i="1" s="1"/>
  <c r="A21" i="1" l="1"/>
  <c r="A23" i="1" s="1"/>
  <c r="A25" i="1" s="1"/>
  <c r="A29" i="1" s="1"/>
  <c r="A31" i="1" s="1"/>
  <c r="A33" i="1" s="1"/>
  <c r="A38" i="1" s="1"/>
  <c r="A39" i="1" s="1"/>
  <c r="A41" i="1" s="1"/>
  <c r="H41" i="1"/>
  <c r="J41" i="1" s="1"/>
  <c r="H29" i="1"/>
  <c r="J29" i="1" s="1"/>
  <c r="H10" i="1"/>
  <c r="J10" i="1" s="1"/>
  <c r="H12" i="1"/>
  <c r="J12" i="1" s="1"/>
  <c r="H13" i="1"/>
  <c r="J13" i="1" s="1"/>
  <c r="H15" i="1"/>
  <c r="J15" i="1" s="1"/>
  <c r="H17" i="1"/>
  <c r="J17" i="1" s="1"/>
  <c r="H21" i="1"/>
  <c r="J21" i="1" s="1"/>
  <c r="H23" i="1"/>
  <c r="J23" i="1" s="1"/>
  <c r="H25" i="1"/>
  <c r="J25" i="1" s="1"/>
  <c r="H31" i="1"/>
  <c r="J31" i="1" s="1"/>
  <c r="H33" i="1"/>
  <c r="J33" i="1" s="1"/>
  <c r="H9" i="1"/>
  <c r="J9" i="1" s="1"/>
  <c r="H38" i="1"/>
  <c r="J38" i="1" s="1"/>
  <c r="H39" i="1"/>
  <c r="J39" i="1" s="1"/>
  <c r="G7" i="1"/>
  <c r="G27" i="1"/>
  <c r="G19" i="1"/>
  <c r="K36" i="1" l="1"/>
  <c r="K19" i="1"/>
  <c r="K27" i="1"/>
  <c r="K7" i="1"/>
  <c r="J43" i="1"/>
  <c r="I19" i="1"/>
  <c r="I36" i="1"/>
  <c r="I27" i="1"/>
  <c r="I7" i="1"/>
  <c r="G43" i="1"/>
  <c r="I43" i="1" l="1"/>
</calcChain>
</file>

<file path=xl/sharedStrings.xml><?xml version="1.0" encoding="utf-8"?>
<sst xmlns="http://schemas.openxmlformats.org/spreadsheetml/2006/main" count="59" uniqueCount="58">
  <si>
    <t>type</t>
  </si>
  <si>
    <t>sector</t>
  </si>
  <si>
    <t>item</t>
  </si>
  <si>
    <t>symbol</t>
  </si>
  <si>
    <t>equity</t>
  </si>
  <si>
    <t>commodity</t>
  </si>
  <si>
    <t>fixed income</t>
  </si>
  <si>
    <t>cash</t>
  </si>
  <si>
    <t>us large cap etf</t>
  </si>
  <si>
    <t>dividend growth</t>
  </si>
  <si>
    <t>gold etf</t>
  </si>
  <si>
    <t>real estate reit</t>
  </si>
  <si>
    <t>fixed income bond etf</t>
  </si>
  <si>
    <t>short-term bond etf</t>
  </si>
  <si>
    <t>hight yield corp. etf</t>
  </si>
  <si>
    <t>qqq</t>
  </si>
  <si>
    <t>invesco trust</t>
  </si>
  <si>
    <t>vig</t>
  </si>
  <si>
    <t>spdr gold</t>
  </si>
  <si>
    <t>gld</t>
  </si>
  <si>
    <t>vanguard real estate</t>
  </si>
  <si>
    <t>vnq</t>
  </si>
  <si>
    <t>vanguard dividend growth</t>
  </si>
  <si>
    <t>vanguard short-term corp. bond etf</t>
  </si>
  <si>
    <t>ishares us agg. growth bond etf</t>
  </si>
  <si>
    <t>agg</t>
  </si>
  <si>
    <t>ishares high yield corp. bond etf</t>
  </si>
  <si>
    <t>hyg</t>
  </si>
  <si>
    <t>money market</t>
  </si>
  <si>
    <t>total</t>
  </si>
  <si>
    <t>totals</t>
  </si>
  <si>
    <t>consumer staples etf</t>
  </si>
  <si>
    <t>vdc</t>
  </si>
  <si>
    <t>ChicoryLane Financials:</t>
  </si>
  <si>
    <t>intl. etf</t>
  </si>
  <si>
    <t>far east etf:</t>
  </si>
  <si>
    <t>cash  &amp; cds</t>
  </si>
  <si>
    <t>cds</t>
  </si>
  <si>
    <t>sectors</t>
  </si>
  <si>
    <t>eu+gbt etf: ftse eu</t>
  </si>
  <si>
    <t>voo</t>
  </si>
  <si>
    <t>vanguard s&amp;p 500</t>
  </si>
  <si>
    <t>thnq</t>
  </si>
  <si>
    <t>robo global</t>
  </si>
  <si>
    <t>spdr consumer staples</t>
  </si>
  <si>
    <t>fxi</t>
  </si>
  <si>
    <t>vgk</t>
  </si>
  <si>
    <t>target %</t>
  </si>
  <si>
    <t>actual %</t>
  </si>
  <si>
    <t>$ amt.</t>
  </si>
  <si>
    <t>schwab</t>
  </si>
  <si>
    <t>bankofam</t>
  </si>
  <si>
    <t>vcsh</t>
  </si>
  <si>
    <t>ETF-Based Investment Portfolio</t>
  </si>
  <si>
    <t>sector +/-</t>
  </si>
  <si>
    <t>over/under</t>
  </si>
  <si>
    <t>webbank</t>
  </si>
  <si>
    <t>September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</si>
</sst>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center" vertical="top"/>
    </xf>
    <xf numFmtId="10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vertical="top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574E-68A3-414C-98B1-BB7F42471F9C}">
  <sheetPr>
    <pageSetUpPr fitToPage="1"/>
  </sheetPr>
  <dimension ref="A1:K43"/>
  <sheetViews>
    <sheetView tabSelected="1" workbookViewId="0">
      <selection activeCell="F6" sqref="F6"/>
    </sheetView>
  </sheetViews>
  <sheetFormatPr defaultRowHeight="14.4" x14ac:dyDescent="0.3"/>
  <cols>
    <col min="1" max="1" width="11" style="2" customWidth="1"/>
    <col min="2" max="2" width="17.88671875" customWidth="1"/>
    <col min="3" max="3" width="20.5546875" style="5" customWidth="1"/>
    <col min="4" max="4" width="8.88671875" style="2"/>
    <col min="5" max="5" width="10.109375" style="6" bestFit="1" customWidth="1"/>
    <col min="6" max="6" width="8.77734375" style="3" customWidth="1"/>
    <col min="7" max="7" width="8.109375" style="4" customWidth="1"/>
    <col min="8" max="8" width="8.88671875" style="7"/>
    <col min="10" max="10" width="10" style="10" customWidth="1"/>
    <col min="11" max="11" width="10" style="1" customWidth="1"/>
  </cols>
  <sheetData>
    <row r="1" spans="1:11" x14ac:dyDescent="0.3">
      <c r="A1" s="11" t="s">
        <v>33</v>
      </c>
      <c r="B1" s="11"/>
      <c r="C1" s="11"/>
      <c r="D1" s="11"/>
      <c r="E1" s="11"/>
      <c r="F1" s="11"/>
      <c r="G1" s="11"/>
    </row>
    <row r="2" spans="1:11" x14ac:dyDescent="0.3">
      <c r="A2" s="11" t="s">
        <v>53</v>
      </c>
      <c r="B2" s="11"/>
      <c r="C2" s="11"/>
      <c r="D2" s="11"/>
      <c r="E2" s="11"/>
      <c r="F2" s="11"/>
      <c r="G2" s="11"/>
    </row>
    <row r="3" spans="1:11" x14ac:dyDescent="0.3">
      <c r="A3" s="11" t="s">
        <v>57</v>
      </c>
      <c r="B3" s="11"/>
      <c r="C3" s="11"/>
      <c r="D3" s="11"/>
      <c r="E3" s="11"/>
      <c r="F3" s="11"/>
      <c r="G3" s="11"/>
    </row>
    <row r="5" spans="1:11" s="1" customFormat="1" x14ac:dyDescent="0.3">
      <c r="A5" s="2" t="s">
        <v>0</v>
      </c>
      <c r="B5" s="1" t="s">
        <v>1</v>
      </c>
      <c r="C5" s="5" t="s">
        <v>2</v>
      </c>
      <c r="D5" s="2" t="s">
        <v>3</v>
      </c>
      <c r="E5" s="6" t="s">
        <v>49</v>
      </c>
      <c r="F5" s="3" t="s">
        <v>47</v>
      </c>
      <c r="G5" s="4" t="s">
        <v>30</v>
      </c>
      <c r="H5" s="7" t="s">
        <v>48</v>
      </c>
      <c r="I5" s="1" t="s">
        <v>30</v>
      </c>
      <c r="J5" s="6" t="s">
        <v>55</v>
      </c>
      <c r="K5" s="1" t="s">
        <v>54</v>
      </c>
    </row>
    <row r="7" spans="1:11" x14ac:dyDescent="0.3">
      <c r="A7" s="2" t="s">
        <v>4</v>
      </c>
      <c r="G7" s="4">
        <f>SUM(F9:F17)</f>
        <v>0.50000000000000011</v>
      </c>
      <c r="I7" s="7">
        <f>SUM(H9:H17)</f>
        <v>0.50602245777479327</v>
      </c>
      <c r="J7" s="6"/>
      <c r="K7" s="9">
        <f>SUM(J9:J13)</f>
        <v>424.94999999999845</v>
      </c>
    </row>
    <row r="8" spans="1:11" x14ac:dyDescent="0.3">
      <c r="B8" t="s">
        <v>8</v>
      </c>
    </row>
    <row r="9" spans="1:11" x14ac:dyDescent="0.3">
      <c r="A9" s="2">
        <v>1</v>
      </c>
      <c r="C9" s="5" t="s">
        <v>41</v>
      </c>
      <c r="D9" s="2" t="s">
        <v>40</v>
      </c>
      <c r="E9" s="6">
        <v>12146</v>
      </c>
      <c r="F9" s="3">
        <v>0.1</v>
      </c>
      <c r="H9" s="7">
        <f>E9/E43</f>
        <v>0.10324456193738683</v>
      </c>
      <c r="J9" s="10">
        <f>E43*(H9-F9)</f>
        <v>381.69999999999857</v>
      </c>
    </row>
    <row r="10" spans="1:11" x14ac:dyDescent="0.3">
      <c r="A10" s="2">
        <f>A9+1</f>
        <v>2</v>
      </c>
      <c r="C10" s="5" t="s">
        <v>16</v>
      </c>
      <c r="D10" s="2" t="s">
        <v>15</v>
      </c>
      <c r="E10" s="6">
        <v>12482</v>
      </c>
      <c r="F10" s="3">
        <v>0.1</v>
      </c>
      <c r="H10" s="7">
        <f>E10/E43</f>
        <v>0.10610066047278631</v>
      </c>
      <c r="J10" s="10">
        <f>E43*(H10-F10)</f>
        <v>717.69999999999914</v>
      </c>
    </row>
    <row r="11" spans="1:11" x14ac:dyDescent="0.3">
      <c r="B11" t="s">
        <v>34</v>
      </c>
    </row>
    <row r="12" spans="1:11" x14ac:dyDescent="0.3">
      <c r="A12" s="2">
        <f>A10+1</f>
        <v>3</v>
      </c>
      <c r="C12" s="5" t="s">
        <v>35</v>
      </c>
      <c r="D12" s="2" t="s">
        <v>45</v>
      </c>
      <c r="E12" s="6">
        <v>9000</v>
      </c>
      <c r="F12" s="3">
        <v>7.4999999999999997E-2</v>
      </c>
      <c r="H12" s="7">
        <f>E12/E43</f>
        <v>7.6502639341057263E-2</v>
      </c>
      <c r="J12" s="10">
        <f>E43*(H12-F12)</f>
        <v>176.77499999999992</v>
      </c>
    </row>
    <row r="13" spans="1:11" x14ac:dyDescent="0.3">
      <c r="A13" s="2">
        <f>A12+1</f>
        <v>4</v>
      </c>
      <c r="C13" s="5" t="s">
        <v>39</v>
      </c>
      <c r="D13" s="2" t="s">
        <v>46</v>
      </c>
      <c r="E13" s="6">
        <v>7972</v>
      </c>
      <c r="F13" s="3">
        <v>7.4999999999999997E-2</v>
      </c>
      <c r="H13" s="7">
        <f>E13/E43</f>
        <v>6.7764337869656507E-2</v>
      </c>
      <c r="J13" s="10">
        <f>E43*(H13-F13)</f>
        <v>-851.22499999999923</v>
      </c>
    </row>
    <row r="14" spans="1:11" x14ac:dyDescent="0.3">
      <c r="B14" t="s">
        <v>9</v>
      </c>
    </row>
    <row r="15" spans="1:11" ht="28.8" x14ac:dyDescent="0.3">
      <c r="A15" s="2">
        <f>A13+1</f>
        <v>5</v>
      </c>
      <c r="C15" s="5" t="s">
        <v>22</v>
      </c>
      <c r="D15" s="2" t="s">
        <v>17</v>
      </c>
      <c r="E15" s="6">
        <v>11150</v>
      </c>
      <c r="F15" s="3">
        <v>0.1</v>
      </c>
      <c r="H15" s="7">
        <f>E15/E43</f>
        <v>9.4778269850309835E-2</v>
      </c>
      <c r="J15" s="10">
        <f>E43*(H15-F15)</f>
        <v>-614.30000000000075</v>
      </c>
    </row>
    <row r="16" spans="1:11" x14ac:dyDescent="0.3">
      <c r="B16" t="s">
        <v>38</v>
      </c>
    </row>
    <row r="17" spans="1:11" x14ac:dyDescent="0.3">
      <c r="A17" s="2">
        <f>A15+1</f>
        <v>6</v>
      </c>
      <c r="C17" s="5" t="s">
        <v>43</v>
      </c>
      <c r="D17" s="2" t="s">
        <v>42</v>
      </c>
      <c r="E17" s="6">
        <v>6780</v>
      </c>
      <c r="F17" s="3">
        <v>0.05</v>
      </c>
      <c r="H17" s="7">
        <f>E17/E43</f>
        <v>5.7631988303596476E-2</v>
      </c>
      <c r="J17" s="10">
        <f>E43*(H17-F17)</f>
        <v>897.84999999999991</v>
      </c>
    </row>
    <row r="19" spans="1:11" x14ac:dyDescent="0.3">
      <c r="A19" s="2" t="s">
        <v>5</v>
      </c>
      <c r="G19" s="4">
        <f>SUM(F21:F25)</f>
        <v>0.2</v>
      </c>
      <c r="I19" s="7">
        <f>SUM(H21:H25)</f>
        <v>0.18812849043291993</v>
      </c>
      <c r="K19" s="9">
        <f>SUM(J21:J25)</f>
        <v>-1396.6000000000017</v>
      </c>
    </row>
    <row r="20" spans="1:11" x14ac:dyDescent="0.3">
      <c r="B20" t="s">
        <v>10</v>
      </c>
    </row>
    <row r="21" spans="1:11" x14ac:dyDescent="0.3">
      <c r="A21" s="2">
        <f>A17+1</f>
        <v>7</v>
      </c>
      <c r="C21" s="5" t="s">
        <v>18</v>
      </c>
      <c r="D21" s="2" t="s">
        <v>19</v>
      </c>
      <c r="E21" s="6">
        <v>12389</v>
      </c>
      <c r="F21" s="3">
        <v>0.1</v>
      </c>
      <c r="H21" s="7">
        <f>E21/E43</f>
        <v>0.10531013319959538</v>
      </c>
      <c r="J21" s="10">
        <f>E43*(H21-F21)</f>
        <v>624.69999999999891</v>
      </c>
    </row>
    <row r="22" spans="1:11" x14ac:dyDescent="0.3">
      <c r="B22" t="s">
        <v>31</v>
      </c>
    </row>
    <row r="23" spans="1:11" x14ac:dyDescent="0.3">
      <c r="A23" s="2">
        <f>A21+1</f>
        <v>8</v>
      </c>
      <c r="C23" s="5" t="s">
        <v>44</v>
      </c>
      <c r="D23" s="2" t="s">
        <v>32</v>
      </c>
      <c r="E23" s="6">
        <v>4683</v>
      </c>
      <c r="F23" s="3">
        <v>0.05</v>
      </c>
      <c r="H23" s="7">
        <f>E23/E43</f>
        <v>3.9806873337130129E-2</v>
      </c>
      <c r="J23" s="10">
        <f>E43*(H23-F23)</f>
        <v>-1199.1500000000005</v>
      </c>
    </row>
    <row r="24" spans="1:11" x14ac:dyDescent="0.3">
      <c r="B24" t="s">
        <v>11</v>
      </c>
    </row>
    <row r="25" spans="1:11" x14ac:dyDescent="0.3">
      <c r="A25" s="2">
        <f>A23+1</f>
        <v>9</v>
      </c>
      <c r="C25" s="5" t="s">
        <v>20</v>
      </c>
      <c r="D25" s="2" t="s">
        <v>21</v>
      </c>
      <c r="E25" s="6">
        <v>5060</v>
      </c>
      <c r="F25" s="3">
        <v>0.05</v>
      </c>
      <c r="H25" s="7">
        <f>E25/E43</f>
        <v>4.301148389619442E-2</v>
      </c>
      <c r="J25" s="10">
        <f>E43*(H25-F25)</f>
        <v>-822.15000000000009</v>
      </c>
    </row>
    <row r="27" spans="1:11" x14ac:dyDescent="0.3">
      <c r="A27" s="2" t="s">
        <v>6</v>
      </c>
      <c r="G27" s="4">
        <f>SUM(F29:F33)</f>
        <v>0.15000000000000002</v>
      </c>
      <c r="I27" s="7">
        <f>SUM(H29:H33)</f>
        <v>0.17009936842821077</v>
      </c>
      <c r="K27" s="9">
        <f>SUM(J29:J33)</f>
        <v>2364.5499999999993</v>
      </c>
    </row>
    <row r="28" spans="1:11" x14ac:dyDescent="0.3">
      <c r="B28" t="s">
        <v>13</v>
      </c>
    </row>
    <row r="29" spans="1:11" ht="28.8" x14ac:dyDescent="0.3">
      <c r="A29" s="2">
        <f>A25+1</f>
        <v>10</v>
      </c>
      <c r="C29" s="5" t="s">
        <v>23</v>
      </c>
      <c r="D29" s="2" t="s">
        <v>52</v>
      </c>
      <c r="E29" s="6">
        <v>7496</v>
      </c>
      <c r="F29" s="3">
        <v>0.05</v>
      </c>
      <c r="H29" s="7">
        <f>E29/E43</f>
        <v>6.3718198277840588E-2</v>
      </c>
      <c r="J29" s="10">
        <f>E43*(H29-F29)</f>
        <v>1613.85</v>
      </c>
    </row>
    <row r="30" spans="1:11" x14ac:dyDescent="0.3">
      <c r="B30" t="s">
        <v>12</v>
      </c>
    </row>
    <row r="31" spans="1:11" ht="28.8" x14ac:dyDescent="0.3">
      <c r="A31" s="2">
        <f>A29+1</f>
        <v>11</v>
      </c>
      <c r="C31" s="5" t="s">
        <v>24</v>
      </c>
      <c r="D31" s="2" t="s">
        <v>25</v>
      </c>
      <c r="E31" s="6">
        <v>7495</v>
      </c>
      <c r="F31" s="3">
        <v>0.05</v>
      </c>
      <c r="H31" s="7">
        <f>E31/E43</f>
        <v>6.3709697984580468E-2</v>
      </c>
      <c r="J31" s="10">
        <f>E43*(H31-F31)</f>
        <v>1612.8499999999997</v>
      </c>
    </row>
    <row r="32" spans="1:11" x14ac:dyDescent="0.3">
      <c r="B32" t="s">
        <v>14</v>
      </c>
    </row>
    <row r="33" spans="1:11" ht="28.8" x14ac:dyDescent="0.3">
      <c r="A33" s="2">
        <f>A31+1</f>
        <v>12</v>
      </c>
      <c r="C33" s="5" t="s">
        <v>26</v>
      </c>
      <c r="D33" s="2" t="s">
        <v>27</v>
      </c>
      <c r="E33" s="6">
        <v>5020</v>
      </c>
      <c r="F33" s="3">
        <v>0.05</v>
      </c>
      <c r="H33" s="7">
        <f>E33/E43</f>
        <v>4.2671472165789717E-2</v>
      </c>
      <c r="J33" s="10">
        <f>E43*(H33-F33)</f>
        <v>-862.15000000000066</v>
      </c>
    </row>
    <row r="35" spans="1:11" x14ac:dyDescent="0.3">
      <c r="A35" s="2" t="s">
        <v>7</v>
      </c>
    </row>
    <row r="36" spans="1:11" x14ac:dyDescent="0.3">
      <c r="B36" t="s">
        <v>36</v>
      </c>
      <c r="G36" s="4">
        <f>SUM(F38:F41)</f>
        <v>0.15</v>
      </c>
      <c r="I36" s="7">
        <f>SUM(H38:H41)</f>
        <v>0.13574968336407606</v>
      </c>
      <c r="K36" s="9">
        <f>SUM(J38:J41)</f>
        <v>-1676.4499999999998</v>
      </c>
    </row>
    <row r="37" spans="1:11" x14ac:dyDescent="0.3">
      <c r="C37" s="5" t="s">
        <v>37</v>
      </c>
    </row>
    <row r="38" spans="1:11" x14ac:dyDescent="0.3">
      <c r="A38" s="2">
        <f>A33+1</f>
        <v>13</v>
      </c>
      <c r="D38" s="2" t="s">
        <v>51</v>
      </c>
      <c r="E38" s="6">
        <v>5000</v>
      </c>
      <c r="F38" s="7">
        <v>3.7499999999999999E-2</v>
      </c>
      <c r="H38" s="7">
        <f>E38/E43</f>
        <v>4.2501466300587369E-2</v>
      </c>
      <c r="J38" s="10">
        <f>E43*(H38-F38)</f>
        <v>588.38750000000005</v>
      </c>
    </row>
    <row r="39" spans="1:11" x14ac:dyDescent="0.3">
      <c r="A39" s="2">
        <f>A38+1</f>
        <v>14</v>
      </c>
      <c r="D39" s="2" t="s">
        <v>56</v>
      </c>
      <c r="E39" s="6">
        <v>5000</v>
      </c>
      <c r="F39" s="7">
        <v>3.7499999999999999E-2</v>
      </c>
      <c r="H39" s="7">
        <f>E39/E43</f>
        <v>4.2501466300587369E-2</v>
      </c>
      <c r="J39" s="10">
        <f>E43*(H39-F39)</f>
        <v>588.38750000000005</v>
      </c>
    </row>
    <row r="40" spans="1:11" x14ac:dyDescent="0.3">
      <c r="C40" s="5" t="s">
        <v>28</v>
      </c>
    </row>
    <row r="41" spans="1:11" x14ac:dyDescent="0.3">
      <c r="A41" s="2">
        <f>A39+1</f>
        <v>15</v>
      </c>
      <c r="D41" s="2" t="s">
        <v>50</v>
      </c>
      <c r="E41" s="6">
        <v>5970</v>
      </c>
      <c r="F41" s="3">
        <v>7.4999999999999997E-2</v>
      </c>
      <c r="H41" s="7">
        <f>E41/E43</f>
        <v>5.0746750762901319E-2</v>
      </c>
      <c r="J41" s="10">
        <f>E43*(H41-F41)</f>
        <v>-2853.2249999999999</v>
      </c>
    </row>
    <row r="43" spans="1:11" x14ac:dyDescent="0.3">
      <c r="A43" s="2" t="s">
        <v>29</v>
      </c>
      <c r="E43" s="6">
        <f>SUM(E9:E41)</f>
        <v>117643</v>
      </c>
      <c r="G43" s="4">
        <f>SUM(G7:G37)</f>
        <v>1.0000000000000002</v>
      </c>
      <c r="I43" s="8">
        <f>SUM(I7+I19+I27+I36)</f>
        <v>1</v>
      </c>
      <c r="J43" s="10">
        <f>SUM(J9:J41)</f>
        <v>-5.0022208597511053E-12</v>
      </c>
    </row>
  </sheetData>
  <mergeCells count="3">
    <mergeCell ref="A1:G1"/>
    <mergeCell ref="A2:G2"/>
    <mergeCell ref="A3:G3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2025-09-01T14:08:09Z</cp:lastPrinted>
  <dcterms:created xsi:type="dcterms:W3CDTF">2024-07-23T12:38:23Z</dcterms:created>
  <dcterms:modified xsi:type="dcterms:W3CDTF">2025-09-25T16:33:32Z</dcterms:modified>
</cp:coreProperties>
</file>